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/>
  <c r="I11"/>
  <c r="H11"/>
  <c r="G11"/>
  <c r="J15" l="1"/>
  <c r="I15"/>
  <c r="H15"/>
  <c r="G15"/>
  <c r="J14"/>
  <c r="I14"/>
  <c r="H14"/>
  <c r="G14"/>
  <c r="J8"/>
  <c r="I8"/>
  <c r="H8"/>
  <c r="G8"/>
  <c r="J8" i="6" l="1"/>
  <c r="I8"/>
  <c r="H8"/>
  <c r="G8"/>
  <c r="J21" i="7"/>
  <c r="I21"/>
  <c r="H21"/>
  <c r="G21"/>
  <c r="E21"/>
  <c r="J18" i="6"/>
  <c r="I18"/>
  <c r="H18"/>
  <c r="G18"/>
  <c r="J17"/>
  <c r="I17"/>
  <c r="H17"/>
  <c r="G17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<sst xmlns="http://schemas.openxmlformats.org/spreadsheetml/2006/main" count="120" uniqueCount="55">
  <si>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</si>
  <si>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</si>
  <si>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</si>
  <si>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</si>
  <si>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</si>
  <si>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</si>
  <si>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</si>
  <si>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</si>
  <si>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</si>
  <si>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</si>
  <si>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</si>
  <si>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</si>
  <si>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</si>
  <si>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</si>
  <si>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</si>
  <si>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</si>
  <si>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</si>
  <si>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</si>
  <si>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</si>
  <si>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</si>
  <si>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</si>
  <si>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</si>
  <si>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</si>
  <si>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</si>
  <si>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</si>
  <si>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</si>
  <si>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</si>
  <si>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</si>
  <si>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</si>
  <si>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</si>
  <si>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№ 106/2013</t>
  </si>
  <si>
    <t>Овощи натуральные (огурец свежий)</t>
  </si>
  <si>
    <t>№375/2018</t>
  </si>
  <si>
    <t>Плов из отварной птицы</t>
  </si>
  <si>
    <t>7-11 лет</t>
  </si>
  <si>
    <t>2.</t>
  </si>
  <si>
    <t>№410/2013</t>
  </si>
  <si>
    <t>Фрикадельки из кур</t>
  </si>
  <si>
    <t>гарнир</t>
  </si>
  <si>
    <t>№237/2013</t>
  </si>
  <si>
    <t>Каша гречневая рассыпчатая</t>
  </si>
  <si>
    <t>гор. Напиток</t>
  </si>
  <si>
    <t>№457/2018</t>
  </si>
  <si>
    <t>Чай с сахаром</t>
  </si>
  <si>
    <t>№459/2018</t>
  </si>
  <si>
    <t>Чай с лимоном</t>
  </si>
  <si>
    <t xml:space="preserve">Булочка дорожная </t>
  </si>
  <si>
    <t>№565/2013</t>
  </si>
  <si>
    <t>Салат из квашеной капусты с яблоками</t>
  </si>
  <si>
    <t>№ 10/2018</t>
  </si>
  <si>
    <t>№144/2013</t>
  </si>
  <si>
    <t>Суп картофельный с бобовыми</t>
  </si>
  <si>
    <t>№494/2018</t>
  </si>
  <si>
    <t>Компот из кураги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</si>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</sst>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4" t="s">
        <v>54</v>
      </c>
      <c r="C1" s="65"/>
      <c r="D1" s="66"/>
      <c r="E1" t="s">
        <v>1</v>
      </c>
      <c r="F1" s="1"/>
      <c r="I1" t="s">
        <v>2</v>
      </c>
      <c r="J1" s="2" t="s">
        <v>35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2" t="s">
        <v>30</v>
      </c>
      <c r="D4" s="16" t="s">
        <v>31</v>
      </c>
      <c r="E4" s="29">
        <v>60</v>
      </c>
      <c r="F4" s="17"/>
      <c r="G4" s="30">
        <v>8.4600000000000009</v>
      </c>
      <c r="H4" s="30">
        <v>0.48</v>
      </c>
      <c r="I4" s="30">
        <v>0.06</v>
      </c>
      <c r="J4" s="31">
        <v>1.5</v>
      </c>
    </row>
    <row r="5" spans="1:11" s="36" customFormat="1" ht="12" customHeight="1" thickBot="1">
      <c r="A5" s="35"/>
      <c r="B5" s="42" t="s">
        <v>19</v>
      </c>
      <c r="C5" s="43" t="s">
        <v>36</v>
      </c>
      <c r="D5" s="44" t="s">
        <v>37</v>
      </c>
      <c r="E5" s="45">
        <v>90</v>
      </c>
      <c r="F5" s="46"/>
      <c r="G5" s="47">
        <v>136.1</v>
      </c>
      <c r="H5" s="47">
        <v>16.7</v>
      </c>
      <c r="I5" s="47">
        <v>5.2</v>
      </c>
      <c r="J5" s="48">
        <v>5.5</v>
      </c>
    </row>
    <row r="6" spans="1:11" s="36" customFormat="1" ht="15" customHeight="1" thickBot="1">
      <c r="A6" s="37" t="s">
        <v>34</v>
      </c>
      <c r="B6" s="42" t="s">
        <v>38</v>
      </c>
      <c r="C6" s="43" t="s">
        <v>39</v>
      </c>
      <c r="D6" s="49" t="s">
        <v>40</v>
      </c>
      <c r="E6" s="50">
        <v>170</v>
      </c>
      <c r="F6" s="51"/>
      <c r="G6" s="51">
        <v>326.89999999999998</v>
      </c>
      <c r="H6" s="51">
        <v>11.8</v>
      </c>
      <c r="I6" s="51">
        <v>7.6</v>
      </c>
      <c r="J6" s="52">
        <v>52.8</v>
      </c>
    </row>
    <row r="7" spans="1:11" s="36" customFormat="1" ht="15" customHeight="1">
      <c r="A7" s="35"/>
      <c r="B7" s="9" t="s">
        <v>41</v>
      </c>
      <c r="C7" s="32" t="s">
        <v>42</v>
      </c>
      <c r="D7" s="10" t="s">
        <v>43</v>
      </c>
      <c r="E7" s="21">
        <v>200</v>
      </c>
      <c r="F7" s="11"/>
      <c r="G7" s="26">
        <v>39.92</v>
      </c>
      <c r="H7" s="26"/>
      <c r="I7" s="26"/>
      <c r="J7" s="26">
        <v>9.98</v>
      </c>
    </row>
    <row r="8" spans="1:11">
      <c r="A8" s="8"/>
      <c r="B8" s="9" t="s">
        <v>20</v>
      </c>
      <c r="C8" s="32" t="s">
        <v>28</v>
      </c>
      <c r="D8" s="10" t="s">
        <v>14</v>
      </c>
      <c r="E8" s="22">
        <v>60</v>
      </c>
      <c r="F8" s="11"/>
      <c r="G8" s="26">
        <f>62.38/30*20</f>
        <v>41.586666666666673</v>
      </c>
      <c r="H8" s="26">
        <f>2.28/30*20</f>
        <v>1.52</v>
      </c>
      <c r="I8" s="26">
        <f>0.24/30*20</f>
        <v>0.16</v>
      </c>
      <c r="J8" s="27">
        <f>10.35/30*20</f>
        <v>6.8999999999999995</v>
      </c>
    </row>
    <row r="9" spans="1:11" ht="15.75" thickBot="1">
      <c r="A9" s="8"/>
      <c r="B9" s="13"/>
      <c r="C9" s="13"/>
      <c r="D9" s="14"/>
      <c r="E9" s="24">
        <f>SUM(E4:E8)</f>
        <v>580</v>
      </c>
      <c r="F9" s="61">
        <v>111.51</v>
      </c>
      <c r="G9" s="25">
        <f>SUM(G4:G8)</f>
        <v>552.9666666666667</v>
      </c>
      <c r="H9" s="25">
        <f>SUM(H4:H8)</f>
        <v>30.5</v>
      </c>
      <c r="I9" s="25">
        <f>SUM(I4:I8)</f>
        <v>13.02</v>
      </c>
      <c r="J9" s="28">
        <f>SUM(J4:J8)</f>
        <v>76.680000000000007</v>
      </c>
    </row>
    <row r="10" spans="1:11" ht="15" customHeight="1" thickBot="1">
      <c r="A10" s="6" t="s">
        <v>15</v>
      </c>
      <c r="B10" s="38" t="s">
        <v>27</v>
      </c>
      <c r="C10" s="40" t="s">
        <v>47</v>
      </c>
      <c r="D10" s="7" t="s">
        <v>46</v>
      </c>
      <c r="E10" s="21">
        <v>60</v>
      </c>
      <c r="F10" s="62"/>
      <c r="G10" s="21">
        <v>142</v>
      </c>
      <c r="H10" s="21">
        <v>3</v>
      </c>
      <c r="I10" s="21">
        <v>5</v>
      </c>
      <c r="J10" s="41">
        <v>21</v>
      </c>
    </row>
    <row r="11" spans="1:11">
      <c r="A11" s="8" t="s">
        <v>26</v>
      </c>
      <c r="B11" s="39" t="s">
        <v>23</v>
      </c>
      <c r="C11" s="32" t="s">
        <v>44</v>
      </c>
      <c r="D11" s="10" t="s">
        <v>45</v>
      </c>
      <c r="E11" s="21">
        <v>200</v>
      </c>
      <c r="F11" s="47"/>
      <c r="G11" s="26">
        <v>40.96</v>
      </c>
      <c r="H11" s="26">
        <v>0.06</v>
      </c>
      <c r="I11" s="26">
        <v>0.01</v>
      </c>
      <c r="J11" s="26">
        <v>10.16</v>
      </c>
      <c r="K11" s="34"/>
    </row>
    <row r="12" spans="1:11" ht="15.75" thickBot="1">
      <c r="A12" s="12"/>
      <c r="B12" s="13"/>
      <c r="C12" s="13"/>
      <c r="D12" s="14"/>
      <c r="E12" s="24">
        <f>SUM(E10:E11)</f>
        <v>260</v>
      </c>
      <c r="F12" s="61">
        <v>38.4</v>
      </c>
      <c r="G12" s="24">
        <f>SUM(G10:G11)</f>
        <v>182.96</v>
      </c>
      <c r="H12" s="24">
        <f t="shared" ref="H12:J12" si="0">SUM(H10:H11)</f>
        <v>3.06</v>
      </c>
      <c r="I12" s="24">
        <f t="shared" si="0"/>
        <v>5.01</v>
      </c>
      <c r="J12" s="24">
        <f t="shared" si="0"/>
        <v>31.16</v>
      </c>
      <c r="K12" s="34"/>
    </row>
    <row r="13" spans="1:11" ht="30">
      <c r="A13" s="8" t="s">
        <v>16</v>
      </c>
      <c r="B13" s="53" t="s">
        <v>17</v>
      </c>
      <c r="C13" s="54" t="s">
        <v>49</v>
      </c>
      <c r="D13" s="55" t="s">
        <v>48</v>
      </c>
      <c r="E13" s="56">
        <v>60</v>
      </c>
      <c r="F13" s="57"/>
      <c r="G13" s="58">
        <v>49.5</v>
      </c>
      <c r="H13" s="58">
        <v>0.5</v>
      </c>
      <c r="I13" s="58">
        <v>3.7</v>
      </c>
      <c r="J13" s="59">
        <v>3.5</v>
      </c>
      <c r="K13" s="34"/>
    </row>
    <row r="14" spans="1:11" ht="28.5" customHeight="1">
      <c r="A14" s="8"/>
      <c r="B14" s="60" t="s">
        <v>18</v>
      </c>
      <c r="C14" s="43" t="s">
        <v>50</v>
      </c>
      <c r="D14" s="44" t="s">
        <v>51</v>
      </c>
      <c r="E14" s="45">
        <v>200</v>
      </c>
      <c r="F14" s="46"/>
      <c r="G14" s="47">
        <v>119.1</v>
      </c>
      <c r="H14" s="47">
        <v>4.5999999999999996</v>
      </c>
      <c r="I14" s="47">
        <v>3.5</v>
      </c>
      <c r="J14" s="48">
        <v>17.399999999999999</v>
      </c>
    </row>
    <row r="15" spans="1:11" ht="33" customHeight="1">
      <c r="A15" s="8" t="s">
        <v>34</v>
      </c>
      <c r="B15" s="9" t="s">
        <v>19</v>
      </c>
      <c r="C15" s="32" t="s">
        <v>32</v>
      </c>
      <c r="D15" s="10" t="s">
        <v>33</v>
      </c>
      <c r="E15" s="22">
        <v>240</v>
      </c>
      <c r="F15" s="46"/>
      <c r="G15" s="26">
        <v>301.58</v>
      </c>
      <c r="H15" s="26">
        <v>25.1</v>
      </c>
      <c r="I15" s="26">
        <v>10.86</v>
      </c>
      <c r="J15" s="27">
        <v>25.89</v>
      </c>
    </row>
    <row r="16" spans="1:11" ht="33" customHeight="1">
      <c r="A16" s="8"/>
      <c r="B16" s="9" t="s">
        <v>23</v>
      </c>
      <c r="C16" s="43" t="s">
        <v>52</v>
      </c>
      <c r="D16" s="44" t="s">
        <v>53</v>
      </c>
      <c r="E16" s="45">
        <v>200</v>
      </c>
      <c r="F16" s="46"/>
      <c r="G16" s="47">
        <v>85.4</v>
      </c>
      <c r="H16" s="47">
        <v>1</v>
      </c>
      <c r="I16" s="47">
        <v>0.1</v>
      </c>
      <c r="J16" s="48">
        <v>20.2</v>
      </c>
    </row>
    <row r="17" spans="1:10">
      <c r="A17" s="8"/>
      <c r="B17" s="9" t="s">
        <v>20</v>
      </c>
      <c r="C17" s="32" t="s">
        <v>28</v>
      </c>
      <c r="D17" s="10" t="s">
        <v>14</v>
      </c>
      <c r="E17" s="22">
        <v>40</v>
      </c>
      <c r="F17" s="46"/>
      <c r="G17" s="26">
        <f>62.38/30*20</f>
        <v>41.586666666666673</v>
      </c>
      <c r="H17" s="26">
        <f>2.28/30*20</f>
        <v>1.52</v>
      </c>
      <c r="I17" s="26">
        <f>0.24/30*20</f>
        <v>0.16</v>
      </c>
      <c r="J17" s="27">
        <f>10.35/30*20</f>
        <v>6.8999999999999995</v>
      </c>
    </row>
    <row r="18" spans="1:10">
      <c r="A18" s="8"/>
      <c r="B18" s="9" t="s">
        <v>21</v>
      </c>
      <c r="C18" s="32" t="s">
        <v>29</v>
      </c>
      <c r="D18" s="10" t="s">
        <v>22</v>
      </c>
      <c r="E18" s="22">
        <v>40</v>
      </c>
      <c r="F18" s="47"/>
      <c r="G18" s="26">
        <f>62.34/30*20</f>
        <v>41.56</v>
      </c>
      <c r="H18" s="26">
        <f>1.47/30*20</f>
        <v>0.98</v>
      </c>
      <c r="I18" s="26">
        <f>0.3/30*20</f>
        <v>0.2</v>
      </c>
      <c r="J18" s="27">
        <f>13.44/30*20</f>
        <v>8.9600000000000009</v>
      </c>
    </row>
    <row r="19" spans="1:10">
      <c r="A19" s="8"/>
      <c r="B19" s="9"/>
      <c r="C19" s="32"/>
      <c r="D19" s="10"/>
      <c r="E19" s="22"/>
      <c r="F19" s="47"/>
      <c r="G19" s="26"/>
      <c r="H19" s="26"/>
      <c r="I19" s="26"/>
      <c r="J19" s="27"/>
    </row>
    <row r="20" spans="1:10">
      <c r="A20" s="8"/>
      <c r="B20" s="18"/>
      <c r="C20" s="18"/>
      <c r="D20" s="19"/>
      <c r="E20" s="20"/>
      <c r="F20" s="63"/>
      <c r="G20" s="23"/>
      <c r="H20" s="23"/>
      <c r="I20" s="23"/>
      <c r="J20" s="33"/>
    </row>
    <row r="21" spans="1:10" ht="15.75" thickBot="1">
      <c r="A21" s="12"/>
      <c r="B21" s="13"/>
      <c r="C21" s="13"/>
      <c r="D21" s="14"/>
      <c r="E21" s="24">
        <f>SUM(E13:E20)</f>
        <v>780</v>
      </c>
      <c r="F21" s="61">
        <v>111.51</v>
      </c>
      <c r="G21" s="24">
        <f>SUM(G13:G20)</f>
        <v>638.72666666666669</v>
      </c>
      <c r="H21" s="24">
        <f t="shared" ref="H21:J21" si="1">SUM(H13:H20)</f>
        <v>33.700000000000003</v>
      </c>
      <c r="I21" s="24">
        <f t="shared" si="1"/>
        <v>18.52</v>
      </c>
      <c r="J21" s="24">
        <f t="shared" si="1"/>
        <v>82.85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A36" sqref="A36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4" t="s">
        <v>54</v>
      </c>
      <c r="C1" s="65"/>
      <c r="D1" s="66"/>
      <c r="E1" t="s">
        <v>1</v>
      </c>
      <c r="F1" s="1"/>
      <c r="I1" t="s">
        <v>2</v>
      </c>
      <c r="J1" s="2" t="s">
        <v>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2" t="s">
        <v>30</v>
      </c>
      <c r="D4" s="16" t="s">
        <v>31</v>
      </c>
      <c r="E4" s="29">
        <v>60</v>
      </c>
      <c r="F4" s="17"/>
      <c r="G4" s="30">
        <v>8.4600000000000009</v>
      </c>
      <c r="H4" s="30">
        <v>0.48</v>
      </c>
      <c r="I4" s="30">
        <v>0.06</v>
      </c>
      <c r="J4" s="31">
        <v>1.5</v>
      </c>
    </row>
    <row r="5" spans="1:10" s="36" customFormat="1" ht="12" customHeight="1" thickBot="1">
      <c r="A5" s="37" t="s">
        <v>24</v>
      </c>
      <c r="B5" s="42" t="s">
        <v>19</v>
      </c>
      <c r="C5" s="43" t="s">
        <v>36</v>
      </c>
      <c r="D5" s="44" t="s">
        <v>37</v>
      </c>
      <c r="E5" s="45">
        <v>90</v>
      </c>
      <c r="F5" s="46"/>
      <c r="G5" s="47">
        <v>136.1</v>
      </c>
      <c r="H5" s="47">
        <v>16.7</v>
      </c>
      <c r="I5" s="47">
        <v>5.2</v>
      </c>
      <c r="J5" s="48">
        <v>5.5</v>
      </c>
    </row>
    <row r="6" spans="1:10" s="36" customFormat="1" ht="15" customHeight="1" thickBot="1">
      <c r="A6" s="35"/>
      <c r="B6" s="42" t="s">
        <v>38</v>
      </c>
      <c r="C6" s="43" t="s">
        <v>39</v>
      </c>
      <c r="D6" s="49" t="s">
        <v>40</v>
      </c>
      <c r="E6" s="50">
        <v>170</v>
      </c>
      <c r="F6" s="51"/>
      <c r="G6" s="51">
        <v>326.89999999999998</v>
      </c>
      <c r="H6" s="51">
        <v>11.8</v>
      </c>
      <c r="I6" s="51">
        <v>7.6</v>
      </c>
      <c r="J6" s="52">
        <v>52.8</v>
      </c>
    </row>
    <row r="7" spans="1:10">
      <c r="A7" s="8"/>
      <c r="B7" s="9" t="s">
        <v>41</v>
      </c>
      <c r="C7" s="32" t="s">
        <v>42</v>
      </c>
      <c r="D7" s="10" t="s">
        <v>43</v>
      </c>
      <c r="E7" s="21">
        <v>200</v>
      </c>
      <c r="F7" s="11"/>
      <c r="G7" s="26">
        <v>39.92</v>
      </c>
      <c r="H7" s="26"/>
      <c r="I7" s="26"/>
      <c r="J7" s="26">
        <v>9.98</v>
      </c>
    </row>
    <row r="8" spans="1:10">
      <c r="A8" s="8"/>
      <c r="B8" s="9" t="s">
        <v>20</v>
      </c>
      <c r="C8" s="32" t="s">
        <v>28</v>
      </c>
      <c r="D8" s="10" t="s">
        <v>14</v>
      </c>
      <c r="E8" s="22">
        <v>60</v>
      </c>
      <c r="F8" s="11"/>
      <c r="G8" s="26">
        <f>62.38/30*20</f>
        <v>41.586666666666673</v>
      </c>
      <c r="H8" s="26">
        <f>2.28/30*20</f>
        <v>1.52</v>
      </c>
      <c r="I8" s="26">
        <f>0.24/30*20</f>
        <v>0.16</v>
      </c>
      <c r="J8" s="27">
        <f>10.35/30*20</f>
        <v>6.8999999999999995</v>
      </c>
    </row>
    <row r="9" spans="1:10" ht="15.75" thickBot="1">
      <c r="A9" s="12"/>
      <c r="B9" s="13"/>
      <c r="C9" s="13"/>
      <c r="D9" s="14"/>
      <c r="E9" s="24">
        <f>SUM(E4:E8)</f>
        <v>580</v>
      </c>
      <c r="F9" s="61">
        <v>125.03</v>
      </c>
      <c r="G9" s="25">
        <f>SUM(G4:G8)</f>
        <v>552.9666666666667</v>
      </c>
      <c r="H9" s="25">
        <f t="shared" ref="H9:I9" si="0">SUM(H4:H8)</f>
        <v>30.5</v>
      </c>
      <c r="I9" s="25">
        <f t="shared" si="0"/>
        <v>13.02</v>
      </c>
      <c r="J9" s="28">
        <f>SUM(J4:J8)</f>
        <v>76.680000000000007</v>
      </c>
    </row>
    <row r="10" spans="1:10" ht="30" customHeight="1">
      <c r="A10" s="8" t="s">
        <v>16</v>
      </c>
      <c r="B10" s="53" t="s">
        <v>17</v>
      </c>
      <c r="C10" s="54" t="s">
        <v>49</v>
      </c>
      <c r="D10" s="55" t="s">
        <v>48</v>
      </c>
      <c r="E10" s="56">
        <v>60</v>
      </c>
      <c r="F10" s="57"/>
      <c r="G10" s="58">
        <v>49.5</v>
      </c>
      <c r="H10" s="58">
        <v>0.5</v>
      </c>
      <c r="I10" s="58">
        <v>3.7</v>
      </c>
      <c r="J10" s="59">
        <v>3.5</v>
      </c>
    </row>
    <row r="11" spans="1:10" ht="31.5" customHeight="1">
      <c r="A11" s="8" t="s">
        <v>25</v>
      </c>
      <c r="B11" s="60" t="s">
        <v>18</v>
      </c>
      <c r="C11" s="43" t="s">
        <v>50</v>
      </c>
      <c r="D11" s="44" t="s">
        <v>51</v>
      </c>
      <c r="E11" s="45">
        <v>250</v>
      </c>
      <c r="F11" s="46"/>
      <c r="G11" s="47">
        <f>119.1/200*250</f>
        <v>148.87499999999997</v>
      </c>
      <c r="H11" s="47">
        <f>4.6/200*250</f>
        <v>5.75</v>
      </c>
      <c r="I11" s="47">
        <f>3.5/200*250</f>
        <v>4.375</v>
      </c>
      <c r="J11" s="48">
        <f>17.4/200*250</f>
        <v>21.75</v>
      </c>
    </row>
    <row r="12" spans="1:10" ht="33" customHeight="1">
      <c r="A12" s="8"/>
      <c r="B12" s="9" t="s">
        <v>19</v>
      </c>
      <c r="C12" s="32" t="s">
        <v>32</v>
      </c>
      <c r="D12" s="10" t="s">
        <v>33</v>
      </c>
      <c r="E12" s="22">
        <v>240</v>
      </c>
      <c r="F12" s="46"/>
      <c r="G12" s="26">
        <v>301.58</v>
      </c>
      <c r="H12" s="26">
        <v>25.1</v>
      </c>
      <c r="I12" s="26">
        <v>10.86</v>
      </c>
      <c r="J12" s="27">
        <v>25.89</v>
      </c>
    </row>
    <row r="13" spans="1:10" ht="33" customHeight="1">
      <c r="A13" s="8"/>
      <c r="B13" s="9" t="s">
        <v>23</v>
      </c>
      <c r="C13" s="43" t="s">
        <v>52</v>
      </c>
      <c r="D13" s="44" t="s">
        <v>53</v>
      </c>
      <c r="E13" s="45">
        <v>200</v>
      </c>
      <c r="F13" s="46"/>
      <c r="G13" s="47">
        <v>85.4</v>
      </c>
      <c r="H13" s="47">
        <v>1</v>
      </c>
      <c r="I13" s="47">
        <v>0.1</v>
      </c>
      <c r="J13" s="48">
        <v>20.2</v>
      </c>
    </row>
    <row r="14" spans="1:10">
      <c r="A14" s="8"/>
      <c r="B14" s="9" t="s">
        <v>20</v>
      </c>
      <c r="C14" s="32" t="s">
        <v>28</v>
      </c>
      <c r="D14" s="10" t="s">
        <v>14</v>
      </c>
      <c r="E14" s="22">
        <v>50</v>
      </c>
      <c r="F14" s="46"/>
      <c r="G14" s="26">
        <f>62.38/30*20</f>
        <v>41.586666666666673</v>
      </c>
      <c r="H14" s="26">
        <f>2.28/30*20</f>
        <v>1.52</v>
      </c>
      <c r="I14" s="26">
        <f>0.24/30*20</f>
        <v>0.16</v>
      </c>
      <c r="J14" s="27">
        <f>10.35/30*20</f>
        <v>6.8999999999999995</v>
      </c>
    </row>
    <row r="15" spans="1:10">
      <c r="A15" s="8"/>
      <c r="B15" s="9" t="s">
        <v>21</v>
      </c>
      <c r="C15" s="32" t="s">
        <v>29</v>
      </c>
      <c r="D15" s="10" t="s">
        <v>22</v>
      </c>
      <c r="E15" s="22">
        <v>60</v>
      </c>
      <c r="F15" s="47"/>
      <c r="G15" s="26">
        <f>62.34/30*20</f>
        <v>41.56</v>
      </c>
      <c r="H15" s="26">
        <f>1.47/30*20</f>
        <v>0.98</v>
      </c>
      <c r="I15" s="26">
        <f>0.3/30*20</f>
        <v>0.2</v>
      </c>
      <c r="J15" s="27">
        <f>13.44/30*20</f>
        <v>8.9600000000000009</v>
      </c>
    </row>
    <row r="16" spans="1:10">
      <c r="A16" s="8"/>
      <c r="B16" s="9"/>
      <c r="C16" s="32"/>
      <c r="D16" s="10"/>
      <c r="E16" s="22"/>
      <c r="F16" s="47"/>
      <c r="G16" s="26"/>
      <c r="H16" s="26"/>
      <c r="I16" s="26"/>
      <c r="J16" s="27"/>
    </row>
    <row r="17" spans="1:10">
      <c r="A17" s="8"/>
      <c r="B17" s="18"/>
      <c r="C17" s="18"/>
      <c r="D17" s="19"/>
      <c r="E17" s="20"/>
      <c r="F17" s="63"/>
      <c r="G17" s="23"/>
      <c r="H17" s="23"/>
      <c r="I17" s="23"/>
      <c r="J17" s="33"/>
    </row>
    <row r="18" spans="1:10" ht="15.75" thickBot="1">
      <c r="A18" s="12"/>
      <c r="B18" s="13"/>
      <c r="C18" s="13"/>
      <c r="D18" s="14"/>
      <c r="E18" s="24">
        <f>SUM(E10:E17)</f>
        <v>860</v>
      </c>
      <c r="F18" s="61">
        <v>125.03</v>
      </c>
      <c r="G18" s="24">
        <f>SUM(G10:G17)</f>
        <v>668.50166666666655</v>
      </c>
      <c r="H18" s="24">
        <f t="shared" ref="H18:J18" si="1">SUM(H10:H17)</f>
        <v>34.85</v>
      </c>
      <c r="I18" s="24">
        <f t="shared" si="1"/>
        <v>19.395</v>
      </c>
      <c r="J18" s="24">
        <f t="shared" si="1"/>
        <v>87.200000000000017</v>
      </c>
    </row>
    <row r="19" spans="1:10" ht="15.75" thickBot="1">
      <c r="A19" s="6" t="s">
        <v>15</v>
      </c>
      <c r="B19" s="38" t="s">
        <v>27</v>
      </c>
      <c r="C19" s="40" t="s">
        <v>47</v>
      </c>
      <c r="D19" s="7" t="s">
        <v>46</v>
      </c>
      <c r="E19" s="21">
        <v>60</v>
      </c>
      <c r="F19" s="62"/>
      <c r="G19" s="21">
        <v>142</v>
      </c>
      <c r="H19" s="21">
        <v>3</v>
      </c>
      <c r="I19" s="21">
        <v>5</v>
      </c>
      <c r="J19" s="41">
        <v>21</v>
      </c>
    </row>
    <row r="20" spans="1:10">
      <c r="A20" s="8" t="s">
        <v>26</v>
      </c>
      <c r="B20" s="39" t="s">
        <v>23</v>
      </c>
      <c r="C20" s="32" t="s">
        <v>44</v>
      </c>
      <c r="D20" s="10" t="s">
        <v>45</v>
      </c>
      <c r="E20" s="21">
        <v>200</v>
      </c>
      <c r="F20" s="47"/>
      <c r="G20" s="26">
        <v>40.96</v>
      </c>
      <c r="H20" s="26">
        <v>0.06</v>
      </c>
      <c r="I20" s="26">
        <v>0.01</v>
      </c>
      <c r="J20" s="26">
        <v>10.16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61">
        <v>38.4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2022-10-21T11:16:54Z</cp:lastPrinted>
  <dcterms:created xsi:type="dcterms:W3CDTF">2021-05-20T08:28:34Z</dcterms:created>
  <dcterms:modified xsi:type="dcterms:W3CDTF">2026-03-10T08:31:53Z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