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1280" windowHeight="8880"/>
  </bookViews>
  <sheets>
    <sheet name="7-11 лет" sheetId="6" r:id="rId1"/>
    <sheet name="12-18 лет" sheetId="7" r:id="rId2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J8" i="6" l="1"/>
  <c r="I8"/>
  <c r="H8"/>
  <c r="G8"/>
  <c r="J7"/>
  <c r="I7"/>
  <c r="H7"/>
  <c r="G7"/>
  <c r="J8" i="7" l="1"/>
  <c r="I8"/>
  <c r="H8"/>
  <c r="G8"/>
  <c r="J7"/>
  <c r="I7"/>
  <c r="H7"/>
  <c r="G7"/>
  <c r="J16" l="1"/>
  <c r="I16"/>
  <c r="H16"/>
  <c r="G16"/>
  <c r="J15"/>
  <c r="I15"/>
  <c r="H15"/>
  <c r="G15"/>
  <c r="J21" l="1"/>
  <c r="I21"/>
  <c r="H21"/>
  <c r="G21"/>
  <c r="E21"/>
  <c r="G19" i="6"/>
  <c r="H19"/>
  <c r="I19"/>
  <c r="J19"/>
  <c r="G20"/>
  <c r="H20"/>
  <c r="I20"/>
  <c r="J20"/>
  <c r="E13" l="1"/>
  <c r="H10" l="1"/>
  <c r="J13" l="1"/>
  <c r="I13"/>
  <c r="H13"/>
  <c r="G13"/>
  <c r="J18" i="7" l="1"/>
  <c r="G9"/>
  <c r="I18"/>
  <c r="H18"/>
  <c r="G18"/>
  <c r="E18"/>
  <c r="J9"/>
  <c r="I9"/>
  <c r="H9"/>
  <c r="E9"/>
  <c r="H22" i="6"/>
  <c r="I22"/>
  <c r="J22"/>
  <c r="G22"/>
  <c r="E22"/>
  <c r="I10"/>
  <c r="G10"/>
  <c r="J10"/>
  <c r="E10"/>
</calcChain>
</file>

<file path=xl/sharedStrings.xml><?xml version="1.0" encoding="utf-8"?>
<sst xmlns="http://schemas.openxmlformats.org/spreadsheetml/2006/main" count="126" uniqueCount="55">
  <si>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</si>
  <si>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</si>
  <si>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</si>
  <si>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</si>
  <si>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</si>
  <si>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</si>
  <si>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</si>
  <si>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</si>
  <si>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</si>
  <si>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</si>
  <si>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</si>
  <si>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</si>
  <si>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</si>
  <si>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</si>
  <si>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</si>
  <si>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</si>
  <si>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</si>
  <si>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</si>
  <si>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</si>
  <si>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</si>
  <si>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</si>
  <si>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</si>
  <si>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</si>
  <si>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</si>
  <si>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</si>
  <si>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</si>
  <si>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</si>
  <si>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</si>
  <si>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</si>
  <si>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</si>
  <si>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№459/2018</t>
  </si>
  <si>
    <t>7-11лет</t>
  </si>
  <si>
    <t>гор. Напиток</t>
  </si>
  <si>
    <t>№457/2018</t>
  </si>
  <si>
    <t>Чай с сахаром</t>
  </si>
  <si>
    <t>№565/2013</t>
  </si>
  <si>
    <t xml:space="preserve">Булочка дорожная </t>
  </si>
  <si>
    <t>9.</t>
  </si>
  <si>
    <t>№60/2013</t>
  </si>
  <si>
    <t>Салат из свеклы отварной с яблоками</t>
  </si>
  <si>
    <t>№375/2018</t>
  </si>
  <si>
    <t>Плов из отварной птицы</t>
  </si>
  <si>
    <t xml:space="preserve">Чай с лимоном </t>
  </si>
  <si>
    <t>№ 10/2018</t>
  </si>
  <si>
    <t>Салат из квашеной капусты с яблоками</t>
  </si>
  <si>
    <t>№158/2013</t>
  </si>
  <si>
    <t xml:space="preserve">Суп картофельный с макаронными изделиями  </t>
  </si>
  <si>
    <t>№471/2022</t>
  </si>
  <si>
    <t>Фишбол</t>
  </si>
  <si>
    <t xml:space="preserve">Гарнир </t>
  </si>
  <si>
    <t>№429/2013</t>
  </si>
  <si>
    <t xml:space="preserve">Пюре картофельное </t>
  </si>
  <si>
    <t>№494/2018</t>
  </si>
  <si>
    <t>Компот из кураги</t>
  </si>
  <si>
    <t>МБОУ "  Мысовская СОШ 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</si>
</sst>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Protection="1">
      <protection locked="0"/>
    </xf>
    <xf numFmtId="0" fontId="2" fillId="0" borderId="16" xfId="0" applyFont="1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wrapText="1"/>
      <protection locked="0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9" xfId="0" applyNumberFormat="1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2" fillId="4" borderId="4" xfId="0" applyNumberFormat="1" applyFont="1" applyFill="1" applyBorder="1" applyAlignment="1" applyProtection="1">
      <alignment horizontal="center"/>
      <protection locked="0"/>
    </xf>
    <xf numFmtId="2" fontId="2" fillId="4" borderId="4" xfId="0" applyNumberFormat="1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/>
      <protection locked="0"/>
    </xf>
    <xf numFmtId="2" fontId="2" fillId="4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B1" sqref="B1:D1"/>
    </sheetView>
  </sheetViews>
  <sheetFormatPr defaultRowHeight="15"/>
  <cols>
    <col min="1" max="1" width="13.28515625" customWidth="1"/>
    <col min="2" max="2" width="15.85546875" customWidth="1"/>
    <col min="3" max="3" width="12.140625" customWidth="1"/>
    <col min="4" max="4" width="29.140625" customWidth="1"/>
    <col min="5" max="5" width="10.7109375" customWidth="1"/>
    <col min="6" max="6" width="6.85546875" customWidth="1"/>
    <col min="7" max="7" width="13.28515625" customWidth="1"/>
    <col min="8" max="8" width="8.5703125" customWidth="1"/>
    <col min="9" max="9" width="9" customWidth="1"/>
    <col min="10" max="10" width="11.140625" customWidth="1"/>
  </cols>
  <sheetData>
    <row r="1" spans="1:11">
      <c r="A1" t="s">
        <v>0</v>
      </c>
      <c r="B1" s="72" t="s">
        <v>54</v>
      </c>
      <c r="C1" s="73"/>
      <c r="D1" s="74"/>
      <c r="E1" t="s">
        <v>1</v>
      </c>
      <c r="F1" s="1"/>
      <c r="I1" t="s">
        <v>2</v>
      </c>
      <c r="J1" s="2" t="s">
        <v>37</v>
      </c>
    </row>
    <row r="2" spans="1:11" ht="15.75" thickBo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>
      <c r="A4" s="6" t="s">
        <v>13</v>
      </c>
      <c r="B4" s="45" t="s">
        <v>17</v>
      </c>
      <c r="C4" s="57" t="s">
        <v>38</v>
      </c>
      <c r="D4" s="58" t="s">
        <v>39</v>
      </c>
      <c r="E4" s="46">
        <v>60</v>
      </c>
      <c r="F4" s="47"/>
      <c r="G4" s="48">
        <v>57.7</v>
      </c>
      <c r="H4" s="48">
        <v>0.7</v>
      </c>
      <c r="I4" s="48">
        <v>3.1</v>
      </c>
      <c r="J4" s="49">
        <v>6.8</v>
      </c>
    </row>
    <row r="5" spans="1:11" s="32" customFormat="1" ht="31.5" customHeight="1" thickBot="1">
      <c r="A5" s="33" t="s">
        <v>31</v>
      </c>
      <c r="B5" s="9" t="s">
        <v>19</v>
      </c>
      <c r="C5" s="27" t="s">
        <v>40</v>
      </c>
      <c r="D5" s="10" t="s">
        <v>41</v>
      </c>
      <c r="E5" s="19">
        <v>240</v>
      </c>
      <c r="F5" s="44"/>
      <c r="G5" s="24">
        <v>301.58</v>
      </c>
      <c r="H5" s="24">
        <v>25.1</v>
      </c>
      <c r="I5" s="24">
        <v>10.86</v>
      </c>
      <c r="J5" s="25">
        <v>25.89</v>
      </c>
    </row>
    <row r="6" spans="1:11" s="32" customFormat="1" ht="15" customHeight="1">
      <c r="A6" s="31"/>
      <c r="B6" s="40" t="s">
        <v>32</v>
      </c>
      <c r="C6" s="27" t="s">
        <v>30</v>
      </c>
      <c r="D6" s="10" t="s">
        <v>42</v>
      </c>
      <c r="E6" s="18">
        <v>200</v>
      </c>
      <c r="F6" s="11"/>
      <c r="G6" s="24">
        <v>40.9</v>
      </c>
      <c r="H6" s="24">
        <v>0.1</v>
      </c>
      <c r="I6" s="24"/>
      <c r="J6" s="25">
        <v>10.199999999999999</v>
      </c>
    </row>
    <row r="7" spans="1:11" s="32" customFormat="1" ht="15" customHeight="1">
      <c r="A7" s="31"/>
      <c r="B7" s="9" t="s">
        <v>20</v>
      </c>
      <c r="C7" s="27" t="s">
        <v>28</v>
      </c>
      <c r="D7" s="10" t="s">
        <v>14</v>
      </c>
      <c r="E7" s="19">
        <v>20</v>
      </c>
      <c r="F7" s="11"/>
      <c r="G7" s="24">
        <f>62.38/30*20</f>
        <v>41.586666666666673</v>
      </c>
      <c r="H7" s="24">
        <f>2.28/30*20</f>
        <v>1.52</v>
      </c>
      <c r="I7" s="24">
        <f>0.24/30*20</f>
        <v>0.16</v>
      </c>
      <c r="J7" s="25">
        <f>10.35/30*20</f>
        <v>6.8999999999999995</v>
      </c>
    </row>
    <row r="8" spans="1:11">
      <c r="A8" s="8"/>
      <c r="B8" s="9" t="s">
        <v>21</v>
      </c>
      <c r="C8" s="27" t="s">
        <v>29</v>
      </c>
      <c r="D8" s="10" t="s">
        <v>22</v>
      </c>
      <c r="E8" s="19">
        <v>20</v>
      </c>
      <c r="F8" s="24"/>
      <c r="G8" s="24">
        <f>62.34/30*20</f>
        <v>41.56</v>
      </c>
      <c r="H8" s="24">
        <f>1.47/30*20</f>
        <v>0.98</v>
      </c>
      <c r="I8" s="24">
        <f>0.3/30*20</f>
        <v>0.2</v>
      </c>
      <c r="J8" s="25">
        <f>13.44/30*20</f>
        <v>8.9600000000000009</v>
      </c>
    </row>
    <row r="9" spans="1:11">
      <c r="A9" s="8"/>
      <c r="B9" s="9"/>
      <c r="C9" s="27"/>
      <c r="D9" s="10"/>
      <c r="E9" s="19"/>
      <c r="F9" s="24"/>
      <c r="G9" s="24"/>
      <c r="H9" s="24"/>
      <c r="I9" s="24"/>
      <c r="J9" s="25"/>
    </row>
    <row r="10" spans="1:11" ht="15.75" thickBot="1">
      <c r="A10" s="8"/>
      <c r="B10" s="13"/>
      <c r="C10" s="13"/>
      <c r="D10" s="14"/>
      <c r="E10" s="21">
        <f>SUM(E4:E9)</f>
        <v>540</v>
      </c>
      <c r="F10" s="22">
        <v>111.51</v>
      </c>
      <c r="G10" s="22">
        <f>SUM(G4:G9)</f>
        <v>483.32666666666665</v>
      </c>
      <c r="H10" s="22">
        <f>SUM(H4:H9)</f>
        <v>28.400000000000002</v>
      </c>
      <c r="I10" s="22">
        <f>SUM(I4:I9)</f>
        <v>14.319999999999999</v>
      </c>
      <c r="J10" s="26">
        <f>SUM(J4:J9)</f>
        <v>58.75</v>
      </c>
    </row>
    <row r="11" spans="1:11" ht="15" customHeight="1" thickBot="1">
      <c r="A11" s="6" t="s">
        <v>15</v>
      </c>
      <c r="B11" s="36" t="s">
        <v>27</v>
      </c>
      <c r="C11" s="37" t="s">
        <v>35</v>
      </c>
      <c r="D11" s="7" t="s">
        <v>36</v>
      </c>
      <c r="E11" s="18">
        <v>60</v>
      </c>
      <c r="F11" s="23"/>
      <c r="G11" s="18">
        <v>142</v>
      </c>
      <c r="H11" s="18">
        <v>3</v>
      </c>
      <c r="I11" s="18">
        <v>5</v>
      </c>
      <c r="J11" s="38">
        <v>21</v>
      </c>
    </row>
    <row r="12" spans="1:11">
      <c r="A12" s="8" t="s">
        <v>26</v>
      </c>
      <c r="B12" s="9" t="s">
        <v>32</v>
      </c>
      <c r="C12" s="27" t="s">
        <v>33</v>
      </c>
      <c r="D12" s="10" t="s">
        <v>34</v>
      </c>
      <c r="E12" s="18">
        <v>200</v>
      </c>
      <c r="F12" s="11"/>
      <c r="G12" s="24">
        <v>39.92</v>
      </c>
      <c r="H12" s="24"/>
      <c r="I12" s="24"/>
      <c r="J12" s="24">
        <v>9.98</v>
      </c>
      <c r="K12" s="30"/>
    </row>
    <row r="13" spans="1:11" ht="15.75" thickBot="1">
      <c r="A13" s="12"/>
      <c r="B13" s="13"/>
      <c r="C13" s="13"/>
      <c r="D13" s="14"/>
      <c r="E13" s="21">
        <f>SUM(E11:E12)</f>
        <v>260</v>
      </c>
      <c r="F13" s="22">
        <v>38.4</v>
      </c>
      <c r="G13" s="21">
        <f>SUM(G11:G12)</f>
        <v>181.92000000000002</v>
      </c>
      <c r="H13" s="21">
        <f t="shared" ref="H13:J13" si="0">SUM(H11:H12)</f>
        <v>3</v>
      </c>
      <c r="I13" s="21">
        <f t="shared" si="0"/>
        <v>5</v>
      </c>
      <c r="J13" s="21">
        <f t="shared" si="0"/>
        <v>30.98</v>
      </c>
      <c r="K13" s="30"/>
    </row>
    <row r="14" spans="1:11" ht="30">
      <c r="A14" s="8" t="s">
        <v>16</v>
      </c>
      <c r="B14" s="59" t="s">
        <v>17</v>
      </c>
      <c r="C14" s="60" t="s">
        <v>43</v>
      </c>
      <c r="D14" s="61" t="s">
        <v>44</v>
      </c>
      <c r="E14" s="62">
        <v>80</v>
      </c>
      <c r="F14" s="63"/>
      <c r="G14" s="64">
        <v>66</v>
      </c>
      <c r="H14" s="64">
        <v>0.6</v>
      </c>
      <c r="I14" s="64">
        <v>5</v>
      </c>
      <c r="J14" s="65">
        <v>4.7</v>
      </c>
      <c r="K14" s="30"/>
    </row>
    <row r="15" spans="1:11" ht="28.5" customHeight="1">
      <c r="A15" s="33" t="s">
        <v>31</v>
      </c>
      <c r="B15" s="9" t="s">
        <v>18</v>
      </c>
      <c r="C15" s="66" t="s">
        <v>45</v>
      </c>
      <c r="D15" s="67" t="s">
        <v>46</v>
      </c>
      <c r="E15" s="68">
        <v>220</v>
      </c>
      <c r="F15" s="69"/>
      <c r="G15" s="70">
        <v>111.9</v>
      </c>
      <c r="H15" s="70">
        <v>2.7</v>
      </c>
      <c r="I15" s="70">
        <v>2.9</v>
      </c>
      <c r="J15" s="71">
        <v>18.7</v>
      </c>
    </row>
    <row r="16" spans="1:11" ht="33" customHeight="1" thickBot="1">
      <c r="A16" s="8"/>
      <c r="B16" s="50" t="s">
        <v>19</v>
      </c>
      <c r="C16" s="41" t="s">
        <v>47</v>
      </c>
      <c r="D16" s="14" t="s">
        <v>48</v>
      </c>
      <c r="E16" s="43">
        <v>90</v>
      </c>
      <c r="F16" s="44"/>
      <c r="G16" s="34">
        <v>63.6</v>
      </c>
      <c r="H16" s="34">
        <v>1.6</v>
      </c>
      <c r="I16" s="34">
        <v>1.7</v>
      </c>
      <c r="J16" s="35">
        <v>10.5</v>
      </c>
    </row>
    <row r="17" spans="1:10" ht="33" customHeight="1">
      <c r="A17" s="8"/>
      <c r="B17" s="9" t="s">
        <v>49</v>
      </c>
      <c r="C17" s="51" t="s">
        <v>50</v>
      </c>
      <c r="D17" s="52" t="s">
        <v>51</v>
      </c>
      <c r="E17" s="53">
        <v>170</v>
      </c>
      <c r="F17" s="54"/>
      <c r="G17" s="55">
        <v>209.9</v>
      </c>
      <c r="H17" s="55">
        <v>4.5</v>
      </c>
      <c r="I17" s="55">
        <v>8.4</v>
      </c>
      <c r="J17" s="56">
        <v>29</v>
      </c>
    </row>
    <row r="18" spans="1:10">
      <c r="A18" s="8"/>
      <c r="B18" s="9" t="s">
        <v>23</v>
      </c>
      <c r="C18" s="41" t="s">
        <v>52</v>
      </c>
      <c r="D18" s="42" t="s">
        <v>53</v>
      </c>
      <c r="E18" s="43">
        <v>200</v>
      </c>
      <c r="F18" s="44"/>
      <c r="G18" s="34">
        <v>85.4</v>
      </c>
      <c r="H18" s="34">
        <v>1</v>
      </c>
      <c r="I18" s="34">
        <v>0.1</v>
      </c>
      <c r="J18" s="35">
        <v>20.2</v>
      </c>
    </row>
    <row r="19" spans="1:10">
      <c r="A19" s="8"/>
      <c r="B19" s="9" t="s">
        <v>20</v>
      </c>
      <c r="C19" s="27" t="s">
        <v>28</v>
      </c>
      <c r="D19" s="10" t="s">
        <v>14</v>
      </c>
      <c r="E19" s="19">
        <v>60</v>
      </c>
      <c r="F19" s="11"/>
      <c r="G19" s="24">
        <f>62.38/30*20</f>
        <v>41.586666666666673</v>
      </c>
      <c r="H19" s="24">
        <f>2.28/30*20</f>
        <v>1.52</v>
      </c>
      <c r="I19" s="24">
        <f>0.24/30*20</f>
        <v>0.16</v>
      </c>
      <c r="J19" s="25">
        <f>10.35/30*20</f>
        <v>6.8999999999999995</v>
      </c>
    </row>
    <row r="20" spans="1:10">
      <c r="A20" s="8"/>
      <c r="B20" s="9" t="s">
        <v>21</v>
      </c>
      <c r="C20" s="27" t="s">
        <v>29</v>
      </c>
      <c r="D20" s="10" t="s">
        <v>22</v>
      </c>
      <c r="E20" s="19">
        <v>60</v>
      </c>
      <c r="F20" s="24"/>
      <c r="G20" s="24">
        <f>62.34/30*20</f>
        <v>41.56</v>
      </c>
      <c r="H20" s="24">
        <f>1.47/30*20</f>
        <v>0.98</v>
      </c>
      <c r="I20" s="24">
        <f>0.3/30*20</f>
        <v>0.2</v>
      </c>
      <c r="J20" s="25">
        <f>13.44/30*20</f>
        <v>8.9600000000000009</v>
      </c>
    </row>
    <row r="21" spans="1:10">
      <c r="A21" s="8"/>
      <c r="B21" s="15"/>
      <c r="C21" s="15"/>
      <c r="D21" s="16"/>
      <c r="E21" s="17"/>
      <c r="F21" s="28"/>
      <c r="G21" s="20"/>
      <c r="H21" s="20"/>
      <c r="I21" s="20"/>
      <c r="J21" s="29"/>
    </row>
    <row r="22" spans="1:10" ht="15.75" thickBot="1">
      <c r="A22" s="12"/>
      <c r="B22" s="13"/>
      <c r="C22" s="13"/>
      <c r="D22" s="14"/>
      <c r="E22" s="21">
        <f>SUM(E14:E21)</f>
        <v>880</v>
      </c>
      <c r="F22" s="22">
        <v>111.51</v>
      </c>
      <c r="G22" s="21">
        <f>SUM(G14:G21)</f>
        <v>619.94666666666672</v>
      </c>
      <c r="H22" s="21">
        <f t="shared" ref="H22:J22" si="1">SUM(H14:H21)</f>
        <v>12.9</v>
      </c>
      <c r="I22" s="21">
        <f t="shared" si="1"/>
        <v>18.46</v>
      </c>
      <c r="J22" s="21">
        <f t="shared" si="1"/>
        <v>98.960000000000008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B1" sqref="B1:D1"/>
    </sheetView>
  </sheetViews>
  <sheetFormatPr defaultRowHeight="15"/>
  <cols>
    <col min="1" max="1" width="12.85546875" customWidth="1"/>
    <col min="2" max="2" width="17" customWidth="1"/>
    <col min="3" max="3" width="12.140625" customWidth="1"/>
    <col min="4" max="4" width="28.42578125" customWidth="1"/>
    <col min="5" max="5" width="10.85546875" customWidth="1"/>
    <col min="6" max="6" width="6.42578125" customWidth="1"/>
    <col min="7" max="7" width="13.5703125" customWidth="1"/>
    <col min="8" max="8" width="9.5703125" customWidth="1"/>
    <col min="9" max="9" width="7.85546875" customWidth="1"/>
    <col min="10" max="10" width="11.7109375" customWidth="1"/>
  </cols>
  <sheetData>
    <row r="1" spans="1:10">
      <c r="A1" t="s">
        <v>0</v>
      </c>
      <c r="B1" s="72" t="s">
        <v>54</v>
      </c>
      <c r="C1" s="73"/>
      <c r="D1" s="74"/>
      <c r="E1" t="s">
        <v>1</v>
      </c>
      <c r="F1" s="1"/>
      <c r="I1" t="s">
        <v>2</v>
      </c>
      <c r="J1" s="2" t="s">
        <v>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>
      <c r="A4" s="6" t="s">
        <v>13</v>
      </c>
      <c r="B4" s="45" t="s">
        <v>17</v>
      </c>
      <c r="C4" s="57" t="s">
        <v>38</v>
      </c>
      <c r="D4" s="58" t="s">
        <v>39</v>
      </c>
      <c r="E4" s="46">
        <v>60</v>
      </c>
      <c r="F4" s="47"/>
      <c r="G4" s="48">
        <v>57.7</v>
      </c>
      <c r="H4" s="48">
        <v>0.7</v>
      </c>
      <c r="I4" s="48">
        <v>3.1</v>
      </c>
      <c r="J4" s="49">
        <v>6.8</v>
      </c>
    </row>
    <row r="5" spans="1:10" s="32" customFormat="1" ht="40.5" customHeight="1" thickBot="1">
      <c r="A5" s="33" t="s">
        <v>24</v>
      </c>
      <c r="B5" s="9" t="s">
        <v>19</v>
      </c>
      <c r="C5" s="27" t="s">
        <v>40</v>
      </c>
      <c r="D5" s="10" t="s">
        <v>41</v>
      </c>
      <c r="E5" s="19">
        <v>240</v>
      </c>
      <c r="F5" s="44"/>
      <c r="G5" s="24">
        <v>301.58</v>
      </c>
      <c r="H5" s="24">
        <v>25.1</v>
      </c>
      <c r="I5" s="24">
        <v>10.86</v>
      </c>
      <c r="J5" s="25">
        <v>25.89</v>
      </c>
    </row>
    <row r="6" spans="1:10" s="32" customFormat="1" ht="30.75" customHeight="1">
      <c r="A6" s="31"/>
      <c r="B6" s="40" t="s">
        <v>32</v>
      </c>
      <c r="C6" s="27" t="s">
        <v>30</v>
      </c>
      <c r="D6" s="10" t="s">
        <v>42</v>
      </c>
      <c r="E6" s="18">
        <v>200</v>
      </c>
      <c r="F6" s="11"/>
      <c r="G6" s="24">
        <v>40.9</v>
      </c>
      <c r="H6" s="24">
        <v>0.1</v>
      </c>
      <c r="I6" s="24"/>
      <c r="J6" s="25">
        <v>10.199999999999999</v>
      </c>
    </row>
    <row r="7" spans="1:10">
      <c r="A7" s="8"/>
      <c r="B7" s="39" t="s">
        <v>20</v>
      </c>
      <c r="C7" s="27" t="s">
        <v>28</v>
      </c>
      <c r="D7" s="10" t="s">
        <v>14</v>
      </c>
      <c r="E7" s="19">
        <v>30</v>
      </c>
      <c r="F7" s="11"/>
      <c r="G7" s="24">
        <f>62.38/30*20</f>
        <v>41.586666666666673</v>
      </c>
      <c r="H7" s="24">
        <f>2.28/30*20</f>
        <v>1.52</v>
      </c>
      <c r="I7" s="24">
        <f>0.24/30*20</f>
        <v>0.16</v>
      </c>
      <c r="J7" s="25">
        <f>10.35/30*20</f>
        <v>6.8999999999999995</v>
      </c>
    </row>
    <row r="8" spans="1:10">
      <c r="A8" s="8"/>
      <c r="B8" s="9" t="s">
        <v>21</v>
      </c>
      <c r="C8" s="27" t="s">
        <v>29</v>
      </c>
      <c r="D8" s="10" t="s">
        <v>22</v>
      </c>
      <c r="E8" s="19">
        <v>20</v>
      </c>
      <c r="F8" s="24"/>
      <c r="G8" s="24">
        <f>62.34/30*20</f>
        <v>41.56</v>
      </c>
      <c r="H8" s="24">
        <f>1.47/30*20</f>
        <v>0.98</v>
      </c>
      <c r="I8" s="24">
        <f>0.3/30*20</f>
        <v>0.2</v>
      </c>
      <c r="J8" s="25">
        <f>13.44/30*20</f>
        <v>8.9600000000000009</v>
      </c>
    </row>
    <row r="9" spans="1:10" ht="15.75" thickBot="1">
      <c r="A9" s="12"/>
      <c r="B9" s="13"/>
      <c r="C9" s="13"/>
      <c r="D9" s="14"/>
      <c r="E9" s="21">
        <f>SUM(E4:E8)</f>
        <v>550</v>
      </c>
      <c r="F9" s="22">
        <v>125.03</v>
      </c>
      <c r="G9" s="22">
        <f>SUM(G4:G8)</f>
        <v>483.32666666666665</v>
      </c>
      <c r="H9" s="22">
        <f t="shared" ref="H9:I9" si="0">SUM(H4:H8)</f>
        <v>28.400000000000002</v>
      </c>
      <c r="I9" s="22">
        <f t="shared" si="0"/>
        <v>14.319999999999999</v>
      </c>
      <c r="J9" s="26">
        <f>SUM(J4:J8)</f>
        <v>58.75</v>
      </c>
    </row>
    <row r="10" spans="1:10" ht="30" customHeight="1">
      <c r="A10" s="8" t="s">
        <v>16</v>
      </c>
      <c r="B10" s="59" t="s">
        <v>17</v>
      </c>
      <c r="C10" s="60" t="s">
        <v>43</v>
      </c>
      <c r="D10" s="61" t="s">
        <v>44</v>
      </c>
      <c r="E10" s="62">
        <v>80</v>
      </c>
      <c r="F10" s="63"/>
      <c r="G10" s="64">
        <v>66</v>
      </c>
      <c r="H10" s="64">
        <v>0.6</v>
      </c>
      <c r="I10" s="64">
        <v>5</v>
      </c>
      <c r="J10" s="65">
        <v>4.7</v>
      </c>
    </row>
    <row r="11" spans="1:10" ht="31.5" customHeight="1">
      <c r="A11" s="8" t="s">
        <v>25</v>
      </c>
      <c r="B11" s="9" t="s">
        <v>18</v>
      </c>
      <c r="C11" s="66" t="s">
        <v>45</v>
      </c>
      <c r="D11" s="67" t="s">
        <v>46</v>
      </c>
      <c r="E11" s="68">
        <v>250</v>
      </c>
      <c r="F11" s="69"/>
      <c r="G11" s="70">
        <f>111.9/200*250</f>
        <v>139.875</v>
      </c>
      <c r="H11" s="70">
        <f>2.7/200*250</f>
        <v>3.3750000000000004</v>
      </c>
      <c r="I11" s="70">
        <f>2.9/200*250</f>
        <v>3.6249999999999996</v>
      </c>
      <c r="J11" s="71">
        <f>18.7/200*250</f>
        <v>23.375</v>
      </c>
    </row>
    <row r="12" spans="1:10" ht="33" customHeight="1" thickBot="1">
      <c r="A12" s="8"/>
      <c r="B12" s="50" t="s">
        <v>19</v>
      </c>
      <c r="C12" s="41" t="s">
        <v>47</v>
      </c>
      <c r="D12" s="14" t="s">
        <v>48</v>
      </c>
      <c r="E12" s="43">
        <v>90</v>
      </c>
      <c r="F12" s="44"/>
      <c r="G12" s="34">
        <v>63.6</v>
      </c>
      <c r="H12" s="34">
        <v>1.6</v>
      </c>
      <c r="I12" s="34">
        <v>1.7</v>
      </c>
      <c r="J12" s="35">
        <v>10.5</v>
      </c>
    </row>
    <row r="13" spans="1:10" ht="33" customHeight="1">
      <c r="A13" s="8"/>
      <c r="B13" s="9" t="s">
        <v>49</v>
      </c>
      <c r="C13" s="51" t="s">
        <v>50</v>
      </c>
      <c r="D13" s="52" t="s">
        <v>51</v>
      </c>
      <c r="E13" s="53">
        <v>170</v>
      </c>
      <c r="F13" s="54"/>
      <c r="G13" s="55">
        <v>209.9</v>
      </c>
      <c r="H13" s="55">
        <v>4.5</v>
      </c>
      <c r="I13" s="55">
        <v>8.4</v>
      </c>
      <c r="J13" s="56">
        <v>29</v>
      </c>
    </row>
    <row r="14" spans="1:10">
      <c r="A14" s="8"/>
      <c r="B14" s="9" t="s">
        <v>23</v>
      </c>
      <c r="C14" s="41" t="s">
        <v>52</v>
      </c>
      <c r="D14" s="42" t="s">
        <v>53</v>
      </c>
      <c r="E14" s="43">
        <v>200</v>
      </c>
      <c r="F14" s="44"/>
      <c r="G14" s="34">
        <v>85.4</v>
      </c>
      <c r="H14" s="34">
        <v>1</v>
      </c>
      <c r="I14" s="34">
        <v>0.1</v>
      </c>
      <c r="J14" s="35">
        <v>20.2</v>
      </c>
    </row>
    <row r="15" spans="1:10">
      <c r="A15" s="8"/>
      <c r="B15" s="9" t="s">
        <v>20</v>
      </c>
      <c r="C15" s="27" t="s">
        <v>28</v>
      </c>
      <c r="D15" s="10" t="s">
        <v>14</v>
      </c>
      <c r="E15" s="19">
        <v>40</v>
      </c>
      <c r="F15" s="11"/>
      <c r="G15" s="24">
        <f>62.38/30*20</f>
        <v>41.586666666666673</v>
      </c>
      <c r="H15" s="24">
        <f>2.28/30*20</f>
        <v>1.52</v>
      </c>
      <c r="I15" s="24">
        <f>0.24/30*20</f>
        <v>0.16</v>
      </c>
      <c r="J15" s="25">
        <f>10.35/30*20</f>
        <v>6.8999999999999995</v>
      </c>
    </row>
    <row r="16" spans="1:10">
      <c r="A16" s="8"/>
      <c r="B16" s="9" t="s">
        <v>21</v>
      </c>
      <c r="C16" s="27" t="s">
        <v>29</v>
      </c>
      <c r="D16" s="10" t="s">
        <v>22</v>
      </c>
      <c r="E16" s="19">
        <v>40</v>
      </c>
      <c r="F16" s="24"/>
      <c r="G16" s="24">
        <f>62.34/30*20</f>
        <v>41.56</v>
      </c>
      <c r="H16" s="24">
        <f>1.47/30*20</f>
        <v>0.98</v>
      </c>
      <c r="I16" s="24">
        <f>0.3/30*20</f>
        <v>0.2</v>
      </c>
      <c r="J16" s="25">
        <f>13.44/30*20</f>
        <v>8.9600000000000009</v>
      </c>
    </row>
    <row r="17" spans="1:10">
      <c r="A17" s="8"/>
      <c r="B17" s="15"/>
      <c r="C17" s="15"/>
      <c r="D17" s="16"/>
      <c r="E17" s="17"/>
      <c r="F17" s="28"/>
      <c r="G17" s="20"/>
      <c r="H17" s="20"/>
      <c r="I17" s="20"/>
      <c r="J17" s="29"/>
    </row>
    <row r="18" spans="1:10" ht="15.75" thickBot="1">
      <c r="A18" s="12"/>
      <c r="B18" s="13"/>
      <c r="C18" s="13"/>
      <c r="D18" s="14"/>
      <c r="E18" s="21">
        <f>SUM(E10:E17)</f>
        <v>870</v>
      </c>
      <c r="F18" s="22">
        <v>125.03</v>
      </c>
      <c r="G18" s="21">
        <f>SUM(G10:G17)</f>
        <v>647.92166666666662</v>
      </c>
      <c r="H18" s="21">
        <f t="shared" ref="H18:J18" si="1">SUM(H10:H17)</f>
        <v>13.575000000000001</v>
      </c>
      <c r="I18" s="21">
        <f t="shared" si="1"/>
        <v>19.185000000000002</v>
      </c>
      <c r="J18" s="21">
        <f t="shared" si="1"/>
        <v>103.63500000000002</v>
      </c>
    </row>
    <row r="19" spans="1:10" ht="15.75" thickBot="1">
      <c r="A19" s="6" t="s">
        <v>15</v>
      </c>
      <c r="B19" s="36" t="s">
        <v>27</v>
      </c>
      <c r="C19" s="37" t="s">
        <v>35</v>
      </c>
      <c r="D19" s="7" t="s">
        <v>36</v>
      </c>
      <c r="E19" s="18">
        <v>60</v>
      </c>
      <c r="F19" s="23"/>
      <c r="G19" s="18">
        <v>142</v>
      </c>
      <c r="H19" s="18">
        <v>3</v>
      </c>
      <c r="I19" s="18">
        <v>5</v>
      </c>
      <c r="J19" s="38">
        <v>21</v>
      </c>
    </row>
    <row r="20" spans="1:10">
      <c r="A20" s="8" t="s">
        <v>26</v>
      </c>
      <c r="B20" s="9" t="s">
        <v>32</v>
      </c>
      <c r="C20" s="27" t="s">
        <v>33</v>
      </c>
      <c r="D20" s="10" t="s">
        <v>34</v>
      </c>
      <c r="E20" s="18">
        <v>200</v>
      </c>
      <c r="F20" s="11"/>
      <c r="G20" s="24">
        <v>39.92</v>
      </c>
      <c r="H20" s="24"/>
      <c r="I20" s="24"/>
      <c r="J20" s="24">
        <v>9.98</v>
      </c>
    </row>
    <row r="21" spans="1:10" ht="15.75" thickBot="1">
      <c r="A21" s="12"/>
      <c r="B21" s="13"/>
      <c r="C21" s="13"/>
      <c r="D21" s="14"/>
      <c r="E21" s="21">
        <f>SUM(E19:E20)</f>
        <v>260</v>
      </c>
      <c r="F21" s="22">
        <v>38.4</v>
      </c>
      <c r="G21" s="21">
        <f>SUM(G19:G20)</f>
        <v>181.92000000000002</v>
      </c>
      <c r="H21" s="21">
        <f t="shared" ref="H21:J21" si="2">SUM(H19:H20)</f>
        <v>3</v>
      </c>
      <c r="I21" s="21">
        <f t="shared" si="2"/>
        <v>5</v>
      </c>
      <c r="J21" s="21">
        <f t="shared" si="2"/>
        <v>30.98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2024-04-19T21:06:30Z</cp:lastPrinted>
  <dcterms:created xsi:type="dcterms:W3CDTF">2021-05-20T08:28:34Z</dcterms:created>
  <dcterms:modified xsi:type="dcterms:W3CDTF">2026-03-10T08:30:32Z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